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6" windowWidth="11100" windowHeight="5088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P17" i="2" l="1"/>
  <c r="O17" i="2"/>
  <c r="L9" i="2"/>
  <c r="K9" i="2"/>
  <c r="J9" i="2"/>
  <c r="I9" i="2"/>
  <c r="H9" i="2"/>
  <c r="F9" i="2"/>
  <c r="D9" i="2"/>
  <c r="E14" i="2"/>
  <c r="E13" i="2"/>
  <c r="E9" i="2"/>
  <c r="C14" i="2"/>
  <c r="C13" i="2"/>
  <c r="C9" i="2"/>
  <c r="G14" i="2"/>
  <c r="G13" i="2"/>
  <c r="G9" i="2"/>
  <c r="D14" i="2" l="1"/>
  <c r="K12" i="2"/>
  <c r="I12" i="2"/>
  <c r="J12" i="2" s="1"/>
  <c r="K11" i="2"/>
  <c r="L11" i="2" s="1"/>
  <c r="I11" i="2"/>
  <c r="K10" i="2"/>
  <c r="L10" i="2" s="1"/>
  <c r="I10" i="2"/>
  <c r="J10" i="2" s="1"/>
  <c r="K8" i="2"/>
  <c r="L8" i="2" s="1"/>
  <c r="I8" i="2"/>
  <c r="J8" i="2" s="1"/>
  <c r="K7" i="2"/>
  <c r="L7" i="2" s="1"/>
  <c r="I7" i="2"/>
  <c r="H8" i="2" l="1"/>
  <c r="P18" i="2" s="1"/>
  <c r="H10" i="2"/>
  <c r="P19" i="2" s="1"/>
  <c r="H11" i="2"/>
  <c r="P20" i="2" s="1"/>
  <c r="H7" i="2"/>
  <c r="F12" i="2"/>
  <c r="O21" i="2" s="1"/>
  <c r="F13" i="2"/>
  <c r="H12" i="2"/>
  <c r="P21" i="2" s="1"/>
  <c r="I13" i="2"/>
  <c r="J13" i="2" s="1"/>
  <c r="D8" i="2"/>
  <c r="D10" i="2"/>
  <c r="D11" i="2"/>
  <c r="F10" i="2"/>
  <c r="O19" i="2" s="1"/>
  <c r="K13" i="2"/>
  <c r="L13" i="2" s="1"/>
  <c r="D12" i="2"/>
  <c r="D13" i="2"/>
  <c r="D7" i="2"/>
  <c r="H13" i="2"/>
  <c r="L12" i="2"/>
  <c r="K14" i="2"/>
  <c r="L14" i="2" s="1"/>
  <c r="J7" i="2"/>
  <c r="F8" i="2"/>
  <c r="O18" i="2" s="1"/>
  <c r="F11" i="2"/>
  <c r="O20" i="2" s="1"/>
  <c r="F14" i="2"/>
  <c r="F7" i="2"/>
  <c r="J1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<sst xmlns="http://schemas.openxmlformats.org/spreadsheetml/2006/main" count="30" uniqueCount="22">
  <si>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</si>
  <si>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</si>
  <si>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</si>
  <si>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</si>
  <si>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</si>
  <si>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</si>
  <si>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</si>
  <si>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</si>
  <si>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</si>
  <si>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</si>
  <si>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</si>
  <si>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</si>
  <si>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</si>
  <si>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</si>
  <si>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</si>
  <si>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</si>
  <si>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</si>
  <si>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</si>
  <si>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</si>
  <si>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ΦΕΒΡΟΥΑΡΙΟΣ</t>
  </si>
  <si>
    <t>κάτω από 3 μήνες</t>
  </si>
  <si>
    <t>ΜΑΡΤΙΟΣ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</si>
</sst>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3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Arial Greek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2" applyNumberFormat="0" applyAlignment="0" applyProtection="0"/>
    <xf numFmtId="0" fontId="21" fillId="0" borderId="17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8" applyNumberFormat="0" applyFont="0" applyAlignment="0" applyProtection="0"/>
    <xf numFmtId="0" fontId="23" fillId="27" borderId="19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1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164" fontId="28" fillId="0" borderId="9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7" fillId="0" borderId="10" xfId="0" applyFont="1" applyBorder="1"/>
    <xf numFmtId="3" fontId="27" fillId="0" borderId="6" xfId="0" applyNumberFormat="1" applyFont="1" applyBorder="1"/>
    <xf numFmtId="164" fontId="27" fillId="0" borderId="6" xfId="0" applyNumberFormat="1" applyFont="1" applyBorder="1"/>
    <xf numFmtId="3" fontId="28" fillId="33" borderId="6" xfId="0" applyNumberFormat="1" applyFont="1" applyFill="1" applyBorder="1"/>
    <xf numFmtId="164" fontId="27" fillId="0" borderId="11" xfId="0" applyNumberFormat="1" applyFont="1" applyBorder="1"/>
    <xf numFmtId="0" fontId="2" fillId="0" borderId="0" xfId="0" applyFont="1"/>
    <xf numFmtId="9" fontId="28" fillId="33" borderId="8" xfId="0" applyNumberFormat="1" applyFont="1" applyFill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8" fillId="34" borderId="7" xfId="0" applyFont="1" applyFill="1" applyBorder="1"/>
    <xf numFmtId="164" fontId="28" fillId="34" borderId="9" xfId="0" applyNumberFormat="1" applyFont="1" applyFill="1" applyBorder="1"/>
    <xf numFmtId="0" fontId="28" fillId="33" borderId="7" xfId="0" applyFont="1" applyFill="1" applyBorder="1"/>
    <xf numFmtId="9" fontId="27" fillId="0" borderId="6" xfId="0" applyNumberFormat="1" applyFont="1" applyBorder="1"/>
    <xf numFmtId="0" fontId="27" fillId="0" borderId="8" xfId="0" applyFont="1" applyBorder="1" applyAlignment="1">
      <alignment horizontal="center"/>
    </xf>
    <xf numFmtId="3" fontId="2" fillId="0" borderId="8" xfId="0" applyNumberFormat="1" applyFont="1" applyBorder="1"/>
    <xf numFmtId="3" fontId="2" fillId="0" borderId="8" xfId="0" applyNumberFormat="1" applyFont="1" applyFill="1" applyBorder="1"/>
    <xf numFmtId="0" fontId="31" fillId="0" borderId="8" xfId="0" applyFont="1" applyBorder="1"/>
    <xf numFmtId="3" fontId="2" fillId="34" borderId="8" xfId="0" applyNumberFormat="1" applyFont="1" applyFill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3" fontId="28" fillId="33" borderId="8" xfId="0" applyNumberFormat="1" applyFont="1" applyFill="1" applyBorder="1"/>
    <xf numFmtId="164" fontId="28" fillId="33" borderId="8" xfId="0" applyNumberFormat="1" applyFont="1" applyFill="1" applyBorder="1"/>
    <xf numFmtId="0" fontId="29" fillId="33" borderId="8" xfId="0" applyFont="1" applyFill="1" applyBorder="1"/>
    <xf numFmtId="0" fontId="7" fillId="0" borderId="23" xfId="0" applyFont="1" applyBorder="1" applyAlignment="1">
      <alignment horizontal="center"/>
    </xf>
    <xf numFmtId="0" fontId="32" fillId="34" borderId="7" xfId="0" applyFont="1" applyFill="1" applyBorder="1" applyAlignment="1">
      <alignment horizontal="left"/>
    </xf>
    <xf numFmtId="164" fontId="28" fillId="33" borderId="9" xfId="0" applyNumberFormat="1" applyFont="1" applyFill="1" applyBorder="1"/>
    <xf numFmtId="1" fontId="31" fillId="0" borderId="6" xfId="0" applyNumberFormat="1" applyFont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Μάρτιο του 2019 και 2020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4.1534631054775915E-2</c:v>
                </c:pt>
                <c:pt idx="1">
                  <c:v>0.24517126905085257</c:v>
                </c:pt>
                <c:pt idx="2">
                  <c:v>0.39697449826467479</c:v>
                </c:pt>
                <c:pt idx="3">
                  <c:v>0.12950807303455561</c:v>
                </c:pt>
                <c:pt idx="4">
                  <c:v>0.18681152859514108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4.6218646833377605E-2</c:v>
                </c:pt>
                <c:pt idx="1">
                  <c:v>0.24820703525215346</c:v>
                </c:pt>
                <c:pt idx="2">
                  <c:v>0.44397222327628733</c:v>
                </c:pt>
                <c:pt idx="3">
                  <c:v>0.13171175957196524</c:v>
                </c:pt>
                <c:pt idx="4">
                  <c:v>0.12989033506621636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3232"/>
        <c:axId val="115475584"/>
      </c:barChart>
      <c:catAx>
        <c:axId val="11510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47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4755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1032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2019 και 2020 κατά διάρκεια  - Μάρτιος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117</c:v>
                </c:pt>
                <c:pt idx="1">
                  <c:v>42</c:v>
                </c:pt>
                <c:pt idx="2">
                  <c:v>159</c:v>
                </c:pt>
                <c:pt idx="3">
                  <c:v>1177</c:v>
                </c:pt>
                <c:pt idx="4">
                  <c:v>38</c:v>
                </c:pt>
                <c:pt idx="5">
                  <c:v>-1529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4256"/>
        <c:axId val="115478464"/>
      </c:barChart>
      <c:catAx>
        <c:axId val="11510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478464"/>
        <c:crosses val="autoZero"/>
        <c:auto val="1"/>
        <c:lblAlgn val="ctr"/>
        <c:lblOffset val="100"/>
        <c:noMultiLvlLbl val="0"/>
      </c:catAx>
      <c:valAx>
        <c:axId val="1154784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104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zoomScale="88" zoomScaleNormal="88" workbookViewId="0">
      <selection activeCell="N8" sqref="N8"/>
    </sheetView>
  </sheetViews>
  <sheetFormatPr defaultRowHeight="13.2" x14ac:dyDescent="0.25"/>
  <cols>
    <col min="1" max="1" width="7.44140625" customWidth="1"/>
    <col min="2" max="2" width="17.88671875" customWidth="1"/>
    <col min="3" max="3" width="7" customWidth="1"/>
    <col min="4" max="4" width="7.88671875" bestFit="1" customWidth="1"/>
    <col min="5" max="5" width="7" customWidth="1"/>
    <col min="6" max="6" width="7.88671875" bestFit="1" customWidth="1"/>
    <col min="7" max="7" width="6.6640625" customWidth="1"/>
    <col min="8" max="8" width="7" customWidth="1"/>
    <col min="9" max="9" width="7.44140625" customWidth="1"/>
    <col min="11" max="11" width="7" customWidth="1"/>
    <col min="12" max="12" width="8.88671875" customWidth="1"/>
    <col min="14" max="14" width="24.44140625" bestFit="1" customWidth="1"/>
    <col min="32" max="32" width="24.44140625" bestFit="1" customWidth="1"/>
    <col min="35" max="35" width="18.109375" customWidth="1"/>
    <col min="37" max="37" width="10.5546875" customWidth="1"/>
  </cols>
  <sheetData>
    <row r="1" spans="1:37" x14ac:dyDescent="0.25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7" x14ac:dyDescent="0.25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7" ht="6.75" customHeight="1" thickBot="1" x14ac:dyDescent="0.3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7" x14ac:dyDescent="0.25">
      <c r="A4" s="9"/>
      <c r="B4" s="24"/>
      <c r="C4" s="52" t="s">
        <v>19</v>
      </c>
      <c r="D4" s="52"/>
      <c r="E4" s="52" t="s">
        <v>21</v>
      </c>
      <c r="F4" s="52"/>
      <c r="G4" s="52"/>
      <c r="H4" s="52"/>
      <c r="I4" s="52"/>
      <c r="J4" s="52"/>
      <c r="K4" s="52"/>
      <c r="L4" s="5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7" ht="13.8" x14ac:dyDescent="0.3">
      <c r="A5" s="9"/>
      <c r="B5" s="22" t="s">
        <v>0</v>
      </c>
      <c r="C5" s="51">
        <v>2020</v>
      </c>
      <c r="D5" s="51"/>
      <c r="E5" s="51">
        <v>2019</v>
      </c>
      <c r="F5" s="51"/>
      <c r="G5" s="51">
        <v>2020</v>
      </c>
      <c r="H5" s="51"/>
      <c r="I5" s="51" t="s">
        <v>16</v>
      </c>
      <c r="J5" s="51"/>
      <c r="K5" s="51" t="s">
        <v>17</v>
      </c>
      <c r="L5" s="53"/>
      <c r="M5" s="9"/>
      <c r="N5" s="9"/>
      <c r="O5" s="50"/>
      <c r="P5" s="50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7" ht="15.6" x14ac:dyDescent="0.3">
      <c r="A6" s="9"/>
      <c r="B6" s="20"/>
      <c r="C6" s="45" t="s">
        <v>8</v>
      </c>
      <c r="D6" s="21" t="s">
        <v>1</v>
      </c>
      <c r="E6" s="45" t="s">
        <v>8</v>
      </c>
      <c r="F6" s="21" t="s">
        <v>1</v>
      </c>
      <c r="G6" s="45" t="s">
        <v>8</v>
      </c>
      <c r="H6" s="21" t="s">
        <v>1</v>
      </c>
      <c r="I6" s="45" t="s">
        <v>8</v>
      </c>
      <c r="J6" s="21" t="s">
        <v>1</v>
      </c>
      <c r="K6" s="45" t="s">
        <v>8</v>
      </c>
      <c r="L6" s="23" t="s">
        <v>1</v>
      </c>
      <c r="M6" s="9"/>
      <c r="O6" s="37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7" ht="15.6" x14ac:dyDescent="0.3">
      <c r="A7" s="9"/>
      <c r="B7" s="20" t="s">
        <v>2</v>
      </c>
      <c r="C7" s="46">
        <v>1167</v>
      </c>
      <c r="D7" s="39">
        <f>C7/C14</f>
        <v>4.5550351288056207E-2</v>
      </c>
      <c r="E7" s="46">
        <v>1101</v>
      </c>
      <c r="F7" s="39">
        <f>E7/E14</f>
        <v>4.1534631054775915E-2</v>
      </c>
      <c r="G7" s="46">
        <v>1218</v>
      </c>
      <c r="H7" s="39">
        <f>G7/G14</f>
        <v>4.6218646833377605E-2</v>
      </c>
      <c r="I7" s="25">
        <f>G7-E7</f>
        <v>117</v>
      </c>
      <c r="J7" s="26">
        <f t="shared" ref="J7:J13" si="0">I7/E7</f>
        <v>0.10626702997275204</v>
      </c>
      <c r="K7" s="25">
        <f>G7-C7</f>
        <v>51</v>
      </c>
      <c r="L7" s="27">
        <f t="shared" ref="L7:L13" si="1">K7/G7</f>
        <v>4.1871921182266007E-2</v>
      </c>
      <c r="M7" s="9"/>
      <c r="O7" s="3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7" ht="15.6" x14ac:dyDescent="0.3">
      <c r="A8" s="9"/>
      <c r="B8" s="20" t="s">
        <v>3</v>
      </c>
      <c r="C8" s="47">
        <v>7484</v>
      </c>
      <c r="D8" s="39">
        <f>C8/C14</f>
        <v>0.29211553473848556</v>
      </c>
      <c r="E8" s="47">
        <v>6499</v>
      </c>
      <c r="F8" s="39">
        <f>E8/E14</f>
        <v>0.24517126905085257</v>
      </c>
      <c r="G8" s="47">
        <v>6541</v>
      </c>
      <c r="H8" s="39">
        <f>G8/G14</f>
        <v>0.24820703525215346</v>
      </c>
      <c r="I8" s="25">
        <f>G8-E8</f>
        <v>42</v>
      </c>
      <c r="J8" s="26">
        <f t="shared" si="0"/>
        <v>6.4625326973380519E-3</v>
      </c>
      <c r="K8" s="25">
        <f t="shared" ref="K8:K14" si="2">G8-C8</f>
        <v>-943</v>
      </c>
      <c r="L8" s="27">
        <f t="shared" si="1"/>
        <v>-0.14416755847729704</v>
      </c>
      <c r="M8" s="9"/>
      <c r="O8" s="3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7" ht="15.6" x14ac:dyDescent="0.3">
      <c r="A9" s="9"/>
      <c r="B9" s="58" t="s">
        <v>20</v>
      </c>
      <c r="C9" s="49">
        <f t="shared" ref="C9" si="3">SUM(C7:C8)</f>
        <v>8651</v>
      </c>
      <c r="D9" s="40">
        <f>C9/C14</f>
        <v>0.33766588602654174</v>
      </c>
      <c r="E9" s="49">
        <f t="shared" ref="E9" si="4">SUM(E7:E8)</f>
        <v>7600</v>
      </c>
      <c r="F9" s="40">
        <f>E9/E14</f>
        <v>0.28670590010562846</v>
      </c>
      <c r="G9" s="49">
        <f t="shared" ref="G9" si="5">SUM(G7:G8)</f>
        <v>7759</v>
      </c>
      <c r="H9" s="40">
        <f>G9/G14</f>
        <v>0.29442568208553105</v>
      </c>
      <c r="I9" s="28">
        <f>G9-E9</f>
        <v>159</v>
      </c>
      <c r="J9" s="29">
        <f t="shared" si="0"/>
        <v>2.0921052631578948E-2</v>
      </c>
      <c r="K9" s="28">
        <f t="shared" si="2"/>
        <v>-892</v>
      </c>
      <c r="L9" s="42">
        <f t="shared" si="1"/>
        <v>-0.11496326846243073</v>
      </c>
      <c r="M9" s="9"/>
      <c r="O9" s="3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7" ht="15.6" x14ac:dyDescent="0.3">
      <c r="A10" s="9"/>
      <c r="B10" s="20" t="s">
        <v>4</v>
      </c>
      <c r="C10" s="47">
        <v>10836</v>
      </c>
      <c r="D10" s="39">
        <f>C10/C14</f>
        <v>0.42295081967213116</v>
      </c>
      <c r="E10" s="47">
        <v>10523</v>
      </c>
      <c r="F10" s="39">
        <f>E10/E14</f>
        <v>0.39697449826467479</v>
      </c>
      <c r="G10" s="47">
        <v>11700</v>
      </c>
      <c r="H10" s="39">
        <f>G10/G14</f>
        <v>0.44397222327628733</v>
      </c>
      <c r="I10" s="25">
        <f>G10-E10</f>
        <v>1177</v>
      </c>
      <c r="J10" s="26">
        <f t="shared" si="0"/>
        <v>0.11185023282333935</v>
      </c>
      <c r="K10" s="25">
        <f t="shared" si="2"/>
        <v>864</v>
      </c>
      <c r="L10" s="27">
        <f t="shared" si="1"/>
        <v>7.3846153846153853E-2</v>
      </c>
      <c r="M10" s="9"/>
      <c r="O10" s="37"/>
      <c r="Q10" s="14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7" ht="15.6" x14ac:dyDescent="0.3">
      <c r="A11" s="9"/>
      <c r="B11" s="20" t="s">
        <v>5</v>
      </c>
      <c r="C11" s="47">
        <v>2764</v>
      </c>
      <c r="D11" s="39">
        <f>C11/C14</f>
        <v>0.10788446526151445</v>
      </c>
      <c r="E11" s="47">
        <v>3433</v>
      </c>
      <c r="F11" s="39">
        <f>E11/E14</f>
        <v>0.12950807303455561</v>
      </c>
      <c r="G11" s="47">
        <v>3471</v>
      </c>
      <c r="H11" s="39">
        <f>G11/G14</f>
        <v>0.13171175957196524</v>
      </c>
      <c r="I11" s="25">
        <f>G11-E11</f>
        <v>38</v>
      </c>
      <c r="J11" s="26">
        <f t="shared" si="0"/>
        <v>1.1069035828721235E-2</v>
      </c>
      <c r="K11" s="25">
        <f t="shared" si="2"/>
        <v>707</v>
      </c>
      <c r="L11" s="27">
        <f t="shared" si="1"/>
        <v>0.20368769806972054</v>
      </c>
      <c r="M11" s="9"/>
      <c r="O11" s="37"/>
      <c r="Q11" s="14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"/>
    </row>
    <row r="12" spans="1:37" ht="15.6" x14ac:dyDescent="0.3">
      <c r="A12" s="9"/>
      <c r="B12" s="41" t="s">
        <v>6</v>
      </c>
      <c r="C12" s="49">
        <v>3369</v>
      </c>
      <c r="D12" s="40">
        <f>C12/C14</f>
        <v>0.13149882903981264</v>
      </c>
      <c r="E12" s="49">
        <v>4952</v>
      </c>
      <c r="F12" s="40">
        <f>E12/E14</f>
        <v>0.18681152859514108</v>
      </c>
      <c r="G12" s="49">
        <v>3423</v>
      </c>
      <c r="H12" s="40">
        <f>G12/G14</f>
        <v>0.12989033506621636</v>
      </c>
      <c r="I12" s="28">
        <f>G12-E12</f>
        <v>-1529</v>
      </c>
      <c r="J12" s="29">
        <f t="shared" si="0"/>
        <v>-0.30876413570274636</v>
      </c>
      <c r="K12" s="28">
        <f t="shared" si="2"/>
        <v>54</v>
      </c>
      <c r="L12" s="42">
        <f t="shared" si="1"/>
        <v>1.5775635407537247E-2</v>
      </c>
      <c r="M12" s="10"/>
      <c r="O12" s="37"/>
      <c r="Q12" s="1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4"/>
    </row>
    <row r="13" spans="1:37" ht="13.8" x14ac:dyDescent="0.3">
      <c r="A13" s="9"/>
      <c r="B13" s="43" t="s">
        <v>14</v>
      </c>
      <c r="C13" s="48">
        <f t="shared" ref="C13" si="6">C11+C12</f>
        <v>6133</v>
      </c>
      <c r="D13" s="36">
        <f>C13/C14</f>
        <v>0.2393832943013271</v>
      </c>
      <c r="E13" s="48">
        <f t="shared" ref="E13" si="7">E11+E12</f>
        <v>8385</v>
      </c>
      <c r="F13" s="36">
        <f>E13/E14</f>
        <v>0.31631960162969669</v>
      </c>
      <c r="G13" s="48">
        <f t="shared" ref="G13" si="8">G11+G12</f>
        <v>6894</v>
      </c>
      <c r="H13" s="36">
        <f>G13/G14</f>
        <v>0.26160209463818163</v>
      </c>
      <c r="I13" s="54">
        <f>SUM(I11,I12)</f>
        <v>-1491</v>
      </c>
      <c r="J13" s="55">
        <f t="shared" si="0"/>
        <v>-0.17781753130590339</v>
      </c>
      <c r="K13" s="56">
        <f t="shared" ref="K13" si="9">K11+K12</f>
        <v>761</v>
      </c>
      <c r="L13" s="59">
        <f t="shared" si="1"/>
        <v>0.11038584276182187</v>
      </c>
      <c r="M13" s="10"/>
      <c r="N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4"/>
    </row>
    <row r="14" spans="1:37" ht="14.4" thickBot="1" x14ac:dyDescent="0.35">
      <c r="A14" s="9"/>
      <c r="B14" s="30" t="s">
        <v>7</v>
      </c>
      <c r="C14" s="60">
        <f t="shared" ref="C14" si="10">C7+C8+C10+C11+C12</f>
        <v>25620</v>
      </c>
      <c r="D14" s="44">
        <f>C14/C14</f>
        <v>1</v>
      </c>
      <c r="E14" s="60">
        <f t="shared" ref="E14" si="11">E7+E8+E10+E11+E12</f>
        <v>26508</v>
      </c>
      <c r="F14" s="44">
        <f>E14/E14</f>
        <v>1</v>
      </c>
      <c r="G14" s="60">
        <f>G7+G8+G10+G11+G12</f>
        <v>26353</v>
      </c>
      <c r="H14" s="44">
        <v>1</v>
      </c>
      <c r="I14" s="31">
        <f>SUM(I7,I8,I10,I13)</f>
        <v>-155</v>
      </c>
      <c r="J14" s="32">
        <f>I14/E14</f>
        <v>-5.8472913837332129E-3</v>
      </c>
      <c r="K14" s="33">
        <f t="shared" si="2"/>
        <v>733</v>
      </c>
      <c r="L14" s="34">
        <f>K14/G14</f>
        <v>2.7814670056540054E-2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7" x14ac:dyDescent="0.25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4"/>
      <c r="AI15" s="4"/>
      <c r="AJ15" s="4"/>
      <c r="AK15" s="7"/>
    </row>
    <row r="16" spans="1:37" ht="13.8" thickBot="1" x14ac:dyDescent="0.3">
      <c r="B16" s="3"/>
      <c r="N16" s="9"/>
      <c r="O16" s="19">
        <v>2019</v>
      </c>
      <c r="P16" s="19">
        <v>2020</v>
      </c>
    </row>
    <row r="17" spans="14:35" ht="13.8" thickBot="1" x14ac:dyDescent="0.3">
      <c r="N17" s="12" t="s">
        <v>12</v>
      </c>
      <c r="O17" s="13">
        <f>F7</f>
        <v>4.1534631054775915E-2</v>
      </c>
      <c r="P17" s="13">
        <f>H7</f>
        <v>4.6218646833377605E-2</v>
      </c>
    </row>
    <row r="18" spans="14:35" ht="13.8" thickBot="1" x14ac:dyDescent="0.3">
      <c r="N18" s="18" t="s">
        <v>15</v>
      </c>
      <c r="O18" s="13">
        <f>F8</f>
        <v>0.24517126905085257</v>
      </c>
      <c r="P18" s="13">
        <f>H8</f>
        <v>0.24820703525215346</v>
      </c>
    </row>
    <row r="19" spans="14:35" ht="16.2" thickBot="1" x14ac:dyDescent="0.35">
      <c r="N19" s="15" t="s">
        <v>11</v>
      </c>
      <c r="O19" s="13">
        <f>F10</f>
        <v>0.39697449826467479</v>
      </c>
      <c r="P19" s="13">
        <f>H10</f>
        <v>0.44397222327628733</v>
      </c>
      <c r="AI19" s="8"/>
    </row>
    <row r="20" spans="14:35" ht="13.8" thickBot="1" x14ac:dyDescent="0.3">
      <c r="N20" s="15" t="s">
        <v>10</v>
      </c>
      <c r="O20" s="13">
        <f>F11</f>
        <v>0.12950807303455561</v>
      </c>
      <c r="P20" s="13">
        <f>H11</f>
        <v>0.13171175957196524</v>
      </c>
    </row>
    <row r="21" spans="14:35" ht="13.8" thickBot="1" x14ac:dyDescent="0.3">
      <c r="N21" s="16" t="s">
        <v>9</v>
      </c>
      <c r="O21" s="17">
        <f>F12</f>
        <v>0.18681152859514108</v>
      </c>
      <c r="P21" s="17">
        <f>H12</f>
        <v>0.12989033506621636</v>
      </c>
    </row>
    <row r="34" spans="14:14" x14ac:dyDescent="0.25">
      <c r="N34" s="35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MR</cp:lastModifiedBy>
  <cp:lastPrinted>2020-03-03T08:07:01Z</cp:lastPrinted>
  <dcterms:created xsi:type="dcterms:W3CDTF">2003-11-05T10:42:27Z</dcterms:created>
  <dcterms:modified xsi:type="dcterms:W3CDTF">2020-04-06T06:14:07Z</dcterms:modified>
</cp:coreProperties>
</file>